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0" yWindow="195" windowWidth="19200" windowHeight="11595" tabRatio="535"/>
  </bookViews>
  <sheets>
    <sheet name="Лист1" sheetId="2" r:id="rId1"/>
  </sheets>
  <definedNames>
    <definedName name="_xlnm.Print_Titles" localSheetId="0">Лист1!$14:$15</definedName>
    <definedName name="_xlnm.Print_Area" localSheetId="0">Лист1!$A$1:$M$38</definedName>
  </definedNames>
  <calcPr calcId="145621"/>
</workbook>
</file>

<file path=xl/calcChain.xml><?xml version="1.0" encoding="utf-8"?>
<calcChain xmlns="http://schemas.openxmlformats.org/spreadsheetml/2006/main">
  <c r="L34" i="2" l="1"/>
  <c r="J18" i="2"/>
  <c r="K18" i="2"/>
  <c r="L18" i="2"/>
  <c r="I36" i="2"/>
  <c r="K34" i="2"/>
  <c r="I37" i="2"/>
  <c r="J27" i="2"/>
  <c r="K27" i="2"/>
  <c r="L27" i="2"/>
  <c r="M27" i="2"/>
  <c r="J30" i="2"/>
  <c r="K30" i="2"/>
  <c r="L30" i="2"/>
  <c r="M30" i="2"/>
  <c r="L19" i="2"/>
  <c r="K19" i="2" l="1"/>
  <c r="M19" i="2"/>
  <c r="J19" i="2"/>
  <c r="I20" i="2" l="1"/>
  <c r="I21" i="2"/>
  <c r="I22" i="2"/>
  <c r="I23" i="2"/>
  <c r="I24" i="2"/>
  <c r="I26" i="2"/>
  <c r="I28" i="2"/>
  <c r="I29" i="2"/>
  <c r="I31" i="2"/>
  <c r="I33" i="2"/>
  <c r="I35" i="2"/>
  <c r="L32" i="2"/>
  <c r="L25" i="2"/>
  <c r="J32" i="2"/>
  <c r="K32" i="2"/>
  <c r="M32" i="2"/>
  <c r="I32" i="2" l="1"/>
  <c r="I27" i="2"/>
  <c r="I30" i="2"/>
  <c r="I19" i="2"/>
  <c r="I34" i="2" l="1"/>
  <c r="J25" i="2"/>
  <c r="K25" i="2"/>
  <c r="M25" i="2"/>
  <c r="M18" i="2" s="1"/>
  <c r="I25" i="2" l="1"/>
  <c r="I18" i="2" s="1"/>
</calcChain>
</file>

<file path=xl/sharedStrings.xml><?xml version="1.0" encoding="utf-8"?>
<sst xmlns="http://schemas.openxmlformats.org/spreadsheetml/2006/main" count="81" uniqueCount="51">
  <si>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</si>
  <si>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</si>
  <si>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Форма расходования бюджетных средств, направление                  инвестирования</t>
  </si>
  <si>
    <t>Общий объем капитальных вложений за счет всех источников, тыс. рублей</t>
  </si>
  <si>
    <t>Предлагаемые  изменения</t>
  </si>
  <si>
    <t xml:space="preserve">        к решению Собрания депутатов </t>
  </si>
  <si>
    <t>2021 год</t>
  </si>
  <si>
    <t>Всего</t>
  </si>
  <si>
    <t>в том числе за счет средств:</t>
  </si>
  <si>
    <t>бюджета субъекта Российской Федерации</t>
  </si>
  <si>
    <t>местного бюджета</t>
  </si>
  <si>
    <t>ВСЕГО по адресной инвестиционной программе, в том числе:</t>
  </si>
  <si>
    <t>Управление муниципального имущества администрации Плесецкого мунципального округа Архангельской области</t>
  </si>
  <si>
    <t xml:space="preserve">Администрация Плесецкого муниципального округа Архангельской области </t>
  </si>
  <si>
    <t xml:space="preserve">бюджетные инвестиции в объекты капитального строительства муниципальной собственности, проектирование и строительство </t>
  </si>
  <si>
    <t>I.  Муниципальная программа Плесецкого муниципального округа Архангельской области "Переселение граждан из аварийного жилищного фонда на 2020-2025 годы"</t>
  </si>
  <si>
    <t xml:space="preserve">II. Муниципальная программа Плесецкого муницпального округа Архангельской области "Развитие системы образования" </t>
  </si>
  <si>
    <t xml:space="preserve">         Плесецкого муниципального округа</t>
  </si>
  <si>
    <t>Архангельской области</t>
  </si>
  <si>
    <t>Сумма, рублей</t>
  </si>
  <si>
    <t xml:space="preserve">Наименование направления (без расшифровки)                                                                   </t>
  </si>
  <si>
    <t xml:space="preserve"> Приложение № 15</t>
  </si>
  <si>
    <t>федеральный бюджет/Фонда содействия реформирования ЖКХ</t>
  </si>
  <si>
    <t>Управление муниципального имущества администрация Плесецкого муниципального округа Архангельской области</t>
  </si>
  <si>
    <t>2.1. Проектирование и строительство  средней общеобразовательной школы на 240 мест в поселке Оксовский Плесецкого муниципального округа Архангельской области</t>
  </si>
  <si>
    <t>III. Муниципальная программа Плесецкого мунципального округа Архангельской области "Чистая вода"</t>
  </si>
  <si>
    <t xml:space="preserve">3.1. Реконструкция системы водоснабжения
п. Плесецк Архангельской области
ВЗУ – 1 (1 этап)
</t>
  </si>
  <si>
    <t>IV. Муниципальная программа Плесецкого муниципального округа Архангельской области "Развитие сферы культуры"</t>
  </si>
  <si>
    <t>других источников</t>
  </si>
  <si>
    <t>1.1. «Многоквартирный жилой дом по ул. Чапыгина д.7, в п. Плесецк, Плесецкого района, Архангельской области» (разработка обоснований инвестиций осуществляемых  для создания объекта капитального строительства)</t>
  </si>
  <si>
    <t>1.3. «Многоквартирный жилой дом по ул. Партизанская, в п. Плесецк, Плесецкого района, Архангельской области» к.н. 29:15:120402:6651  ( разработка обоснований инвестиций осуществляемых  для создания объекта капитального строительства)</t>
  </si>
  <si>
    <t>1.4. «Многоквартирный жилой дом по ул. Дружбы, уч. 1А в п. Плесецк, Плесецкого района, Архангельской области» к.н. 29:15:120402:6650  (разработка обоснований инвестиций осуществляемых  для создания объекта капитального строительства)</t>
  </si>
  <si>
    <t>1.5. «Многоквартирный жилой дом по ул, Гагарина,  в п. Плесецк, Плесецкого района, Архангельской области» в близи  ЦРБ (выполнение инженерно - геологических изысканий, инженерно - геодезических изысканий,  разработка обоснований инвестиций осуществляемых  для создания объекта капитального строительства в связи с превышением стоимости 1 кв.м. расселяемой площади аварийного жилого фонда)</t>
  </si>
  <si>
    <t>1.2. Приобретение аварийного жилищного фонда, признанного до 1 января 2017 года аварийными и подлежащими сносу или реконструкции в связи с физическим износом в процессе эксплуатации жилых домов, расположенных на территории муниципального округа, в государственную (муниципальную) собственность в соответствии со статьей 32 Жилищного кодекса Российской Федерации</t>
  </si>
  <si>
    <t>Отчет об исполнении  адресной инвестиционной программы за 2024 год</t>
  </si>
  <si>
    <t>4.1. Проетирование и строительство Дома культуры в р.п Обозерский, Плесецкий район, Архангельская область</t>
  </si>
  <si>
    <t xml:space="preserve">V. Муниципальная программа Плесецкого муниципального округа «Охрана окружающей среды и обеспечение экологической безопасности населения» </t>
  </si>
  <si>
    <t xml:space="preserve">5.1. Модернизация уличного освещения в деревнях Горы, Шишкина, Вершинина, Погост Плесецкого муниципального округа </t>
  </si>
  <si>
    <t>3.2. Проведение государственной экспертизы проектной документации объекта "Реконструкция системы водоснабжения п. Плесецк Архангельской области третий пусковой комплекс. Наружные сети водопровода микрорайона "Лесозавод"</t>
  </si>
  <si>
    <t>VI. Непрограмнные расходы в области жилищного-коммунального хозяйства</t>
  </si>
  <si>
    <t>6.1. Приобретение жилого помещения с кадастровым номером 29:15:110701:988, расположенного по адресу: улица Советская дом 7 А, квартира 3 в поселке Оксовский Плесецкого района Архангельской области</t>
  </si>
  <si>
    <t xml:space="preserve">6.3. Проектирование и строительство котельной по адресу Плесецкий район, п. Строитель </t>
  </si>
  <si>
    <t>6.2. "Реконструкция системы отопления в доме № 18 по ул. Слепяна в пос. Плесецк"</t>
  </si>
  <si>
    <t xml:space="preserve">Администрация Плесецкого муниципального округа      Архангельской области </t>
  </si>
  <si>
    <t xml:space="preserve">Администрация Плесецкого муниципального округа     Архангельской области </t>
  </si>
  <si>
    <t>Управление муниципального   имущества администрация      Плесецкого муниципального округа Архангельской области</t>
  </si>
  <si>
    <t>Управление муниципального    имущества администрации      Плесецкого мунципального округа       Архангельской области</t>
  </si>
  <si>
    <t>Управление муниципального    имущества администрации       Плесецкого мунципального округа Архангельской области</t>
  </si>
  <si>
    <t>Управление инфраструктурного развития и строительства администрации Плесецкого мунципального округа       Архангельской области</t>
  </si>
  <si>
    <t>Управление муниципального   имущества администрации       Плесецкого мунципального округа Архангельской области</t>
  </si>
  <si>
    <t xml:space="preserve">                   от 18 июня 2025 года  № 266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</si>
</sst>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0\ _₽_-;\-* #,##0.00\ _₽_-;_-* &quot;-&quot;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1" fillId="0" borderId="0" xfId="0" applyFont="1" applyFill="1" applyBorder="1"/>
    <xf numFmtId="0" fontId="11" fillId="0" borderId="0" xfId="0" applyFont="1" applyFill="1"/>
    <xf numFmtId="0" fontId="3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49" fontId="7" fillId="0" borderId="0" xfId="0" applyNumberFormat="1" applyFont="1" applyFill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7" fontId="11" fillId="2" borderId="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167" fontId="12" fillId="3" borderId="1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4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FD46"/>
  <sheetViews>
    <sheetView showGridLines="0" tabSelected="1" view="pageBreakPreview" zoomScale="75" zoomScaleSheetLayoutView="75" workbookViewId="0">
      <selection activeCell="D20" sqref="D20"/>
    </sheetView>
  </sheetViews>
  <sheetFormatPr defaultRowHeight="15" x14ac:dyDescent="0.25"/>
  <cols>
    <col min="1" max="1" width="47" style="5" customWidth="1"/>
    <col min="2" max="2" width="34.5703125" style="5" customWidth="1"/>
    <col min="3" max="3" width="38.42578125" style="5" customWidth="1"/>
    <col min="4" max="4" width="35.85546875" style="5" customWidth="1"/>
    <col min="5" max="5" width="17.85546875" style="5" hidden="1" customWidth="1"/>
    <col min="6" max="6" width="18.42578125" style="5" hidden="1" customWidth="1"/>
    <col min="7" max="7" width="17.140625" style="5" hidden="1" customWidth="1"/>
    <col min="8" max="8" width="15.42578125" style="5" hidden="1" customWidth="1"/>
    <col min="9" max="9" width="19.140625" style="5" customWidth="1"/>
    <col min="10" max="10" width="18.140625" style="5" customWidth="1"/>
    <col min="11" max="11" width="18.7109375" style="4" customWidth="1"/>
    <col min="12" max="13" width="19.140625" style="4" customWidth="1"/>
    <col min="14" max="17" width="9.140625" style="4"/>
    <col min="18" max="18" width="14.85546875" style="4" customWidth="1"/>
    <col min="19" max="19" width="14.28515625" style="4" customWidth="1"/>
    <col min="20" max="907" width="9.140625" style="4"/>
    <col min="908" max="16384" width="9.140625" style="5"/>
  </cols>
  <sheetData>
    <row r="1" spans="1:16384" ht="15.75" x14ac:dyDescent="0.25">
      <c r="C1" s="47"/>
      <c r="D1" s="47"/>
      <c r="I1" s="7"/>
      <c r="J1" s="7"/>
    </row>
    <row r="2" spans="1:16384" ht="15.75" x14ac:dyDescent="0.25">
      <c r="I2" s="8"/>
      <c r="J2" s="8"/>
      <c r="K2" s="8"/>
      <c r="L2" s="8"/>
      <c r="M2" s="8" t="s">
        <v>21</v>
      </c>
    </row>
    <row r="3" spans="1:16384" ht="15.75" x14ac:dyDescent="0.25">
      <c r="I3" s="8"/>
      <c r="J3" s="8"/>
      <c r="K3" s="8"/>
      <c r="L3" s="8"/>
      <c r="M3" s="8" t="s">
        <v>5</v>
      </c>
    </row>
    <row r="4" spans="1:1638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 t="s">
        <v>17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1:16384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 t="s">
        <v>18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spans="1:16384" ht="15" customHeight="1" x14ac:dyDescent="0.25">
      <c r="C6" s="9"/>
      <c r="D6" s="9"/>
      <c r="E6" s="9"/>
      <c r="F6" s="9"/>
      <c r="G6" s="9"/>
      <c r="H6" s="9"/>
      <c r="I6" s="9"/>
      <c r="J6" s="9"/>
      <c r="K6" s="9"/>
      <c r="L6" s="58" t="s">
        <v>50</v>
      </c>
      <c r="M6" s="58"/>
    </row>
    <row r="7" spans="1:16384" x14ac:dyDescent="0.25">
      <c r="A7" s="10"/>
      <c r="I7" s="47"/>
      <c r="J7" s="47"/>
      <c r="K7" s="47"/>
      <c r="L7" s="47"/>
      <c r="M7" s="47"/>
    </row>
    <row r="8" spans="1:16384" ht="7.5" customHeight="1" x14ac:dyDescent="0.25">
      <c r="I8" s="11"/>
      <c r="J8" s="11"/>
      <c r="K8" s="12"/>
    </row>
    <row r="9" spans="1:16384" ht="9" hidden="1" customHeight="1" x14ac:dyDescent="0.25">
      <c r="I9" s="11"/>
      <c r="J9" s="11"/>
      <c r="K9" s="12"/>
    </row>
    <row r="10" spans="1:16384" ht="17.25" hidden="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12"/>
    </row>
    <row r="11" spans="1:16384" ht="17.2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12"/>
    </row>
    <row r="12" spans="1:16384" ht="17.25" customHeight="1" x14ac:dyDescent="0.25">
      <c r="A12" s="51" t="s">
        <v>34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6384" ht="17.2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6384" ht="18" customHeight="1" x14ac:dyDescent="0.25">
      <c r="A14" s="54" t="s">
        <v>20</v>
      </c>
      <c r="B14" s="54" t="s">
        <v>2</v>
      </c>
      <c r="C14" s="54" t="s">
        <v>1</v>
      </c>
      <c r="D14" s="55" t="s">
        <v>0</v>
      </c>
      <c r="E14" s="49" t="s">
        <v>3</v>
      </c>
      <c r="F14" s="49" t="s">
        <v>4</v>
      </c>
      <c r="G14" s="49" t="s">
        <v>3</v>
      </c>
      <c r="H14" s="49" t="s">
        <v>4</v>
      </c>
      <c r="I14" s="42" t="s">
        <v>19</v>
      </c>
      <c r="J14" s="43"/>
      <c r="K14" s="43"/>
      <c r="L14" s="43"/>
      <c r="M14" s="44"/>
    </row>
    <row r="15" spans="1:16384" ht="4.5" hidden="1" customHeight="1" x14ac:dyDescent="0.25">
      <c r="A15" s="54"/>
      <c r="B15" s="54"/>
      <c r="C15" s="54"/>
      <c r="D15" s="56"/>
      <c r="E15" s="50"/>
      <c r="F15" s="50"/>
      <c r="G15" s="50"/>
      <c r="H15" s="50"/>
      <c r="I15" s="42" t="s">
        <v>6</v>
      </c>
      <c r="J15" s="43"/>
      <c r="K15" s="43"/>
      <c r="L15" s="43"/>
      <c r="M15" s="44"/>
    </row>
    <row r="16" spans="1:16384" s="14" customFormat="1" ht="28.5" customHeight="1" x14ac:dyDescent="0.2">
      <c r="A16" s="54"/>
      <c r="B16" s="54"/>
      <c r="C16" s="54"/>
      <c r="D16" s="56"/>
      <c r="E16" s="21"/>
      <c r="F16" s="21"/>
      <c r="G16" s="21"/>
      <c r="H16" s="21"/>
      <c r="I16" s="45" t="s">
        <v>7</v>
      </c>
      <c r="J16" s="42" t="s">
        <v>8</v>
      </c>
      <c r="K16" s="43"/>
      <c r="L16" s="43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</row>
    <row r="17" spans="1:907" s="14" customFormat="1" ht="72" customHeight="1" x14ac:dyDescent="0.2">
      <c r="A17" s="54"/>
      <c r="B17" s="54"/>
      <c r="C17" s="54"/>
      <c r="D17" s="57"/>
      <c r="E17" s="21"/>
      <c r="F17" s="21"/>
      <c r="G17" s="21"/>
      <c r="H17" s="21"/>
      <c r="I17" s="46"/>
      <c r="J17" s="25" t="s">
        <v>22</v>
      </c>
      <c r="K17" s="25" t="s">
        <v>9</v>
      </c>
      <c r="L17" s="26" t="s">
        <v>10</v>
      </c>
      <c r="M17" s="26" t="s">
        <v>28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</row>
    <row r="18" spans="1:907" s="14" customFormat="1" ht="26.25" customHeight="1" x14ac:dyDescent="0.2">
      <c r="A18" s="52" t="s">
        <v>11</v>
      </c>
      <c r="B18" s="53"/>
      <c r="C18" s="53"/>
      <c r="D18" s="23"/>
      <c r="E18" s="22"/>
      <c r="F18" s="22"/>
      <c r="G18" s="22"/>
      <c r="H18" s="22"/>
      <c r="I18" s="30">
        <f>I19+I25+I27+I30+I32+I34</f>
        <v>201640035.21999997</v>
      </c>
      <c r="J18" s="30">
        <f>J19+J25+J27+J30+J32+J34</f>
        <v>29965692.09</v>
      </c>
      <c r="K18" s="30">
        <f>K19+K25+K27+K30+K32+K34</f>
        <v>154745478.42000002</v>
      </c>
      <c r="L18" s="30">
        <f>L19+L25+L27+L30+L32+L34</f>
        <v>6928864.709999999</v>
      </c>
      <c r="M18" s="30">
        <f>M19+M25+M27+M30+M32+M34</f>
        <v>10000000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</row>
    <row r="19" spans="1:907" s="14" customFormat="1" ht="36.75" customHeight="1" x14ac:dyDescent="0.2">
      <c r="A19" s="39" t="s">
        <v>15</v>
      </c>
      <c r="B19" s="40"/>
      <c r="C19" s="40"/>
      <c r="D19" s="41"/>
      <c r="E19" s="22"/>
      <c r="F19" s="22"/>
      <c r="G19" s="22"/>
      <c r="H19" s="22"/>
      <c r="I19" s="27">
        <f t="shared" ref="I19:I33" si="0">J19+K19+L19+M19</f>
        <v>3907966</v>
      </c>
      <c r="J19" s="27">
        <f>J20+J21+J22+J23+J24</f>
        <v>1818880</v>
      </c>
      <c r="K19" s="27">
        <f t="shared" ref="K19:M19" si="1">K20+K21+K22+K23+K24</f>
        <v>35264</v>
      </c>
      <c r="L19" s="27">
        <f>L20+L21+L22+L23+L24</f>
        <v>2053822</v>
      </c>
      <c r="M19" s="27">
        <f t="shared" si="1"/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</row>
    <row r="20" spans="1:907" s="2" customFormat="1" ht="99" customHeight="1" x14ac:dyDescent="0.25">
      <c r="A20" s="31" t="s">
        <v>29</v>
      </c>
      <c r="B20" s="32" t="s">
        <v>14</v>
      </c>
      <c r="C20" s="32" t="s">
        <v>46</v>
      </c>
      <c r="D20" s="32" t="s">
        <v>12</v>
      </c>
      <c r="E20" s="22"/>
      <c r="F20" s="22"/>
      <c r="G20" s="22"/>
      <c r="H20" s="22"/>
      <c r="I20" s="27">
        <f t="shared" si="0"/>
        <v>360000</v>
      </c>
      <c r="J20" s="27">
        <v>0</v>
      </c>
      <c r="K20" s="27">
        <v>0</v>
      </c>
      <c r="L20" s="27">
        <v>360000</v>
      </c>
      <c r="M20" s="27"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</row>
    <row r="21" spans="1:907" s="2" customFormat="1" ht="139.5" customHeight="1" x14ac:dyDescent="0.25">
      <c r="A21" s="24" t="s">
        <v>33</v>
      </c>
      <c r="B21" s="32" t="s">
        <v>14</v>
      </c>
      <c r="C21" s="32" t="s">
        <v>48</v>
      </c>
      <c r="D21" s="38" t="s">
        <v>48</v>
      </c>
      <c r="E21" s="22"/>
      <c r="F21" s="22"/>
      <c r="G21" s="22"/>
      <c r="H21" s="22"/>
      <c r="I21" s="27">
        <f t="shared" si="0"/>
        <v>1856000</v>
      </c>
      <c r="J21" s="27">
        <v>1818880</v>
      </c>
      <c r="K21" s="27">
        <v>35264</v>
      </c>
      <c r="L21" s="27">
        <v>1856</v>
      </c>
      <c r="M21" s="27"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</row>
    <row r="22" spans="1:907" s="2" customFormat="1" ht="105" customHeight="1" x14ac:dyDescent="0.25">
      <c r="A22" s="24" t="s">
        <v>30</v>
      </c>
      <c r="B22" s="32" t="s">
        <v>14</v>
      </c>
      <c r="C22" s="38" t="s">
        <v>49</v>
      </c>
      <c r="D22" s="32" t="s">
        <v>12</v>
      </c>
      <c r="E22" s="22"/>
      <c r="F22" s="22"/>
      <c r="G22" s="22"/>
      <c r="H22" s="22"/>
      <c r="I22" s="27">
        <f t="shared" si="0"/>
        <v>406000</v>
      </c>
      <c r="J22" s="27">
        <v>0</v>
      </c>
      <c r="K22" s="27">
        <v>0</v>
      </c>
      <c r="L22" s="27">
        <v>406000</v>
      </c>
      <c r="M22" s="27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</row>
    <row r="23" spans="1:907" s="2" customFormat="1" ht="120" customHeight="1" x14ac:dyDescent="0.25">
      <c r="A23" s="24" t="s">
        <v>31</v>
      </c>
      <c r="B23" s="32" t="s">
        <v>14</v>
      </c>
      <c r="C23" s="32" t="s">
        <v>47</v>
      </c>
      <c r="D23" s="32" t="s">
        <v>12</v>
      </c>
      <c r="E23" s="22"/>
      <c r="F23" s="22"/>
      <c r="G23" s="22"/>
      <c r="H23" s="22"/>
      <c r="I23" s="27">
        <f t="shared" si="0"/>
        <v>406000</v>
      </c>
      <c r="J23" s="27">
        <v>0</v>
      </c>
      <c r="K23" s="27">
        <v>0</v>
      </c>
      <c r="L23" s="27">
        <v>406000</v>
      </c>
      <c r="M23" s="27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</row>
    <row r="24" spans="1:907" s="2" customFormat="1" ht="157.5" customHeight="1" x14ac:dyDescent="0.25">
      <c r="A24" s="24" t="s">
        <v>32</v>
      </c>
      <c r="B24" s="32" t="s">
        <v>14</v>
      </c>
      <c r="C24" s="32" t="s">
        <v>47</v>
      </c>
      <c r="D24" s="32" t="s">
        <v>12</v>
      </c>
      <c r="E24" s="22"/>
      <c r="F24" s="22"/>
      <c r="G24" s="22"/>
      <c r="H24" s="22"/>
      <c r="I24" s="27">
        <f t="shared" si="0"/>
        <v>879966</v>
      </c>
      <c r="J24" s="27">
        <v>0</v>
      </c>
      <c r="K24" s="27">
        <v>0</v>
      </c>
      <c r="L24" s="27">
        <v>879966</v>
      </c>
      <c r="M24" s="27"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</row>
    <row r="25" spans="1:907" s="2" customFormat="1" ht="34.5" customHeight="1" x14ac:dyDescent="0.25">
      <c r="A25" s="39" t="s">
        <v>16</v>
      </c>
      <c r="B25" s="40"/>
      <c r="C25" s="40"/>
      <c r="D25" s="41"/>
      <c r="E25" s="22"/>
      <c r="F25" s="22"/>
      <c r="G25" s="22"/>
      <c r="H25" s="22"/>
      <c r="I25" s="27">
        <f t="shared" si="0"/>
        <v>63269824.100000001</v>
      </c>
      <c r="J25" s="27">
        <f>J26</f>
        <v>0</v>
      </c>
      <c r="K25" s="27">
        <f>K26</f>
        <v>63206554.280000001</v>
      </c>
      <c r="L25" s="27">
        <f>L26</f>
        <v>63269.82</v>
      </c>
      <c r="M25" s="27">
        <f>M26</f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</row>
    <row r="26" spans="1:907" s="2" customFormat="1" ht="94.5" customHeight="1" x14ac:dyDescent="0.25">
      <c r="A26" s="24" t="s">
        <v>24</v>
      </c>
      <c r="B26" s="32" t="s">
        <v>14</v>
      </c>
      <c r="C26" s="32" t="s">
        <v>12</v>
      </c>
      <c r="D26" s="32" t="s">
        <v>12</v>
      </c>
      <c r="E26" s="22"/>
      <c r="F26" s="22"/>
      <c r="G26" s="22"/>
      <c r="H26" s="22"/>
      <c r="I26" s="27">
        <f t="shared" si="0"/>
        <v>63269824.100000001</v>
      </c>
      <c r="J26" s="27"/>
      <c r="K26" s="27">
        <v>63206554.280000001</v>
      </c>
      <c r="L26" s="27">
        <v>63269.82</v>
      </c>
      <c r="M26" s="27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</row>
    <row r="27" spans="1:907" s="2" customFormat="1" ht="33" customHeight="1" x14ac:dyDescent="0.25">
      <c r="A27" s="39" t="s">
        <v>25</v>
      </c>
      <c r="B27" s="40"/>
      <c r="C27" s="40"/>
      <c r="D27" s="41"/>
      <c r="E27" s="28"/>
      <c r="F27" s="28"/>
      <c r="G27" s="28"/>
      <c r="H27" s="28"/>
      <c r="I27" s="27">
        <f t="shared" si="0"/>
        <v>29392048.050000001</v>
      </c>
      <c r="J27" s="27">
        <f>J28</f>
        <v>28146812.09</v>
      </c>
      <c r="K27" s="27">
        <f>K28</f>
        <v>574353</v>
      </c>
      <c r="L27" s="27">
        <f>L28+L29</f>
        <v>670882.96</v>
      </c>
      <c r="M27" s="27">
        <f>M28+M29</f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</row>
    <row r="28" spans="1:907" s="2" customFormat="1" ht="85.5" customHeight="1" x14ac:dyDescent="0.25">
      <c r="A28" s="24" t="s">
        <v>26</v>
      </c>
      <c r="B28" s="32" t="s">
        <v>14</v>
      </c>
      <c r="C28" s="38" t="s">
        <v>48</v>
      </c>
      <c r="D28" s="38" t="s">
        <v>48</v>
      </c>
      <c r="E28" s="28"/>
      <c r="F28" s="28"/>
      <c r="G28" s="28"/>
      <c r="H28" s="28"/>
      <c r="I28" s="27">
        <f t="shared" si="0"/>
        <v>29055514.149999999</v>
      </c>
      <c r="J28" s="27">
        <v>28146812.09</v>
      </c>
      <c r="K28" s="27">
        <v>574353</v>
      </c>
      <c r="L28" s="27">
        <v>334349.06</v>
      </c>
      <c r="M28" s="27">
        <v>0</v>
      </c>
      <c r="N28" s="1"/>
      <c r="O28" s="1"/>
      <c r="P28" s="1"/>
      <c r="Q28" s="1"/>
      <c r="R28" s="20"/>
      <c r="S28" s="20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</row>
    <row r="29" spans="1:907" s="2" customFormat="1" ht="98.25" customHeight="1" x14ac:dyDescent="0.25">
      <c r="A29" s="24" t="s">
        <v>38</v>
      </c>
      <c r="B29" s="32" t="s">
        <v>14</v>
      </c>
      <c r="C29" s="32" t="s">
        <v>43</v>
      </c>
      <c r="D29" s="32" t="s">
        <v>13</v>
      </c>
      <c r="E29" s="28"/>
      <c r="F29" s="28"/>
      <c r="G29" s="28"/>
      <c r="H29" s="28"/>
      <c r="I29" s="27">
        <f t="shared" si="0"/>
        <v>336533.9</v>
      </c>
      <c r="J29" s="27">
        <v>0</v>
      </c>
      <c r="K29" s="27">
        <v>0</v>
      </c>
      <c r="L29" s="27">
        <v>336533.9</v>
      </c>
      <c r="M29" s="27">
        <v>0</v>
      </c>
      <c r="N29" s="1"/>
      <c r="O29" s="1"/>
      <c r="P29" s="1"/>
      <c r="Q29" s="1"/>
      <c r="R29" s="20"/>
      <c r="S29" s="2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</row>
    <row r="30" spans="1:907" s="2" customFormat="1" ht="32.25" customHeight="1" x14ac:dyDescent="0.25">
      <c r="A30" s="39" t="s">
        <v>27</v>
      </c>
      <c r="B30" s="40"/>
      <c r="C30" s="40"/>
      <c r="D30" s="41"/>
      <c r="E30" s="22"/>
      <c r="F30" s="22"/>
      <c r="G30" s="22"/>
      <c r="H30" s="22"/>
      <c r="I30" s="27">
        <f>J30+K30+L30+M30</f>
        <v>78333930</v>
      </c>
      <c r="J30" s="27">
        <f>J31</f>
        <v>0</v>
      </c>
      <c r="K30" s="27">
        <f>K31</f>
        <v>64917233.5</v>
      </c>
      <c r="L30" s="27">
        <f>L31</f>
        <v>3416696.5</v>
      </c>
      <c r="M30" s="27">
        <f>M31</f>
        <v>10000000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</row>
    <row r="31" spans="1:907" s="2" customFormat="1" ht="71.25" customHeight="1" x14ac:dyDescent="0.25">
      <c r="A31" s="24" t="s">
        <v>35</v>
      </c>
      <c r="B31" s="32" t="s">
        <v>14</v>
      </c>
      <c r="C31" s="32" t="s">
        <v>45</v>
      </c>
      <c r="D31" s="32" t="s">
        <v>23</v>
      </c>
      <c r="E31" s="22"/>
      <c r="F31" s="22"/>
      <c r="G31" s="22"/>
      <c r="H31" s="22"/>
      <c r="I31" s="27">
        <f t="shared" si="0"/>
        <v>78333930</v>
      </c>
      <c r="J31" s="27">
        <v>0</v>
      </c>
      <c r="K31" s="27">
        <v>64917233.5</v>
      </c>
      <c r="L31" s="27">
        <v>3416696.5</v>
      </c>
      <c r="M31" s="27">
        <v>10000000</v>
      </c>
      <c r="N31" s="2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</row>
    <row r="32" spans="1:907" s="2" customFormat="1" ht="36.75" customHeight="1" x14ac:dyDescent="0.25">
      <c r="A32" s="39" t="s">
        <v>36</v>
      </c>
      <c r="B32" s="40"/>
      <c r="C32" s="40"/>
      <c r="D32" s="41"/>
      <c r="E32" s="28"/>
      <c r="F32" s="28"/>
      <c r="G32" s="28"/>
      <c r="H32" s="28"/>
      <c r="I32" s="27">
        <f t="shared" si="0"/>
        <v>1998998</v>
      </c>
      <c r="J32" s="27">
        <f t="shared" ref="J32:K32" si="2">J33</f>
        <v>0</v>
      </c>
      <c r="K32" s="27">
        <f t="shared" si="2"/>
        <v>1998998</v>
      </c>
      <c r="L32" s="27">
        <f>L33</f>
        <v>0</v>
      </c>
      <c r="M32" s="27">
        <f>M33</f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</row>
    <row r="33" spans="1:907" s="2" customFormat="1" ht="80.25" customHeight="1" x14ac:dyDescent="0.25">
      <c r="A33" s="24" t="s">
        <v>37</v>
      </c>
      <c r="B33" s="32" t="s">
        <v>14</v>
      </c>
      <c r="C33" s="38" t="s">
        <v>48</v>
      </c>
      <c r="D33" s="38" t="s">
        <v>48</v>
      </c>
      <c r="E33" s="28"/>
      <c r="F33" s="28"/>
      <c r="G33" s="28"/>
      <c r="H33" s="28"/>
      <c r="I33" s="27">
        <f t="shared" si="0"/>
        <v>1998998</v>
      </c>
      <c r="J33" s="27">
        <v>0</v>
      </c>
      <c r="K33" s="27">
        <v>1998998</v>
      </c>
      <c r="L33" s="27">
        <v>0</v>
      </c>
      <c r="M33" s="27"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</row>
    <row r="34" spans="1:907" s="2" customFormat="1" ht="36.75" customHeight="1" x14ac:dyDescent="0.25">
      <c r="A34" s="39" t="s">
        <v>39</v>
      </c>
      <c r="B34" s="40"/>
      <c r="C34" s="40"/>
      <c r="D34" s="41"/>
      <c r="E34" s="28"/>
      <c r="F34" s="28"/>
      <c r="G34" s="28"/>
      <c r="H34" s="28"/>
      <c r="I34" s="27">
        <f>J34+K34+L34+M34</f>
        <v>24737269.07</v>
      </c>
      <c r="J34" s="27">
        <v>0</v>
      </c>
      <c r="K34" s="27">
        <f>K35+K36+K37</f>
        <v>24013075.640000001</v>
      </c>
      <c r="L34" s="27">
        <f>L35+L36</f>
        <v>724193.42999999993</v>
      </c>
      <c r="M34" s="27"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</row>
    <row r="35" spans="1:907" s="2" customFormat="1" ht="113.25" customHeight="1" x14ac:dyDescent="0.25">
      <c r="A35" s="24" t="s">
        <v>40</v>
      </c>
      <c r="B35" s="32" t="s">
        <v>14</v>
      </c>
      <c r="C35" s="33" t="s">
        <v>45</v>
      </c>
      <c r="D35" s="33" t="s">
        <v>23</v>
      </c>
      <c r="E35" s="28"/>
      <c r="F35" s="28"/>
      <c r="G35" s="28"/>
      <c r="H35" s="28"/>
      <c r="I35" s="27">
        <f>J35+K35+L35+M35</f>
        <v>235229.64</v>
      </c>
      <c r="J35" s="27">
        <v>0</v>
      </c>
      <c r="K35" s="27">
        <v>0</v>
      </c>
      <c r="L35" s="27">
        <v>235229.64</v>
      </c>
      <c r="M35" s="27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</row>
    <row r="36" spans="1:907" s="2" customFormat="1" ht="80.25" customHeight="1" x14ac:dyDescent="0.25">
      <c r="A36" s="24" t="s">
        <v>42</v>
      </c>
      <c r="B36" s="32" t="s">
        <v>14</v>
      </c>
      <c r="C36" s="38" t="s">
        <v>48</v>
      </c>
      <c r="D36" s="38" t="s">
        <v>48</v>
      </c>
      <c r="E36" s="28"/>
      <c r="F36" s="28"/>
      <c r="G36" s="28"/>
      <c r="H36" s="28"/>
      <c r="I36" s="27">
        <f>J36+K36+L36+M36</f>
        <v>488963.79</v>
      </c>
      <c r="J36" s="27">
        <v>0</v>
      </c>
      <c r="K36" s="27">
        <v>0</v>
      </c>
      <c r="L36" s="27">
        <v>488963.79</v>
      </c>
      <c r="M36" s="27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</row>
    <row r="37" spans="1:907" s="2" customFormat="1" ht="76.5" customHeight="1" x14ac:dyDescent="0.25">
      <c r="A37" s="24" t="s">
        <v>41</v>
      </c>
      <c r="B37" s="32" t="s">
        <v>14</v>
      </c>
      <c r="C37" s="32" t="s">
        <v>44</v>
      </c>
      <c r="D37" s="32" t="s">
        <v>13</v>
      </c>
      <c r="E37" s="34"/>
      <c r="F37" s="34"/>
      <c r="G37" s="34"/>
      <c r="H37" s="34"/>
      <c r="I37" s="37">
        <f>K37</f>
        <v>24013075.640000001</v>
      </c>
      <c r="J37" s="36">
        <v>0</v>
      </c>
      <c r="K37" s="37">
        <v>24013075.640000001</v>
      </c>
      <c r="L37" s="35">
        <v>0</v>
      </c>
      <c r="M37" s="35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</row>
    <row r="38" spans="1:907" s="2" customFormat="1" ht="110.25" customHeight="1" x14ac:dyDescent="0.25">
      <c r="A38" s="15"/>
      <c r="B38" s="16"/>
      <c r="C38" s="16"/>
      <c r="D38" s="16"/>
      <c r="E38" s="17"/>
      <c r="F38" s="17"/>
      <c r="G38" s="17"/>
      <c r="H38" s="17"/>
      <c r="I38" s="19"/>
      <c r="J38" s="17"/>
      <c r="K38" s="17"/>
      <c r="L38" s="18"/>
      <c r="M38" s="1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</row>
    <row r="39" spans="1:907" s="2" customFormat="1" ht="1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</row>
    <row r="40" spans="1:907" s="2" customFormat="1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</row>
    <row r="41" spans="1:907" s="2" customFormat="1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</row>
    <row r="42" spans="1:907" s="2" customFormat="1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</row>
    <row r="43" spans="1:907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907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5"/>
      <c r="L44" s="5"/>
      <c r="M44" s="5"/>
    </row>
    <row r="45" spans="1:907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5"/>
      <c r="L45" s="5"/>
      <c r="M45" s="5"/>
    </row>
    <row r="46" spans="1:907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24">
    <mergeCell ref="L6:M6"/>
    <mergeCell ref="A34:D34"/>
    <mergeCell ref="C1:D1"/>
    <mergeCell ref="A13:J13"/>
    <mergeCell ref="G14:G15"/>
    <mergeCell ref="E14:E15"/>
    <mergeCell ref="H14:H15"/>
    <mergeCell ref="F14:F15"/>
    <mergeCell ref="A32:D32"/>
    <mergeCell ref="A12:M12"/>
    <mergeCell ref="A19:D19"/>
    <mergeCell ref="I7:M7"/>
    <mergeCell ref="A18:C18"/>
    <mergeCell ref="A14:A17"/>
    <mergeCell ref="B14:B17"/>
    <mergeCell ref="C14:C17"/>
    <mergeCell ref="D14:D17"/>
    <mergeCell ref="A30:D30"/>
    <mergeCell ref="A27:D27"/>
    <mergeCell ref="I14:M14"/>
    <mergeCell ref="I15:M15"/>
    <mergeCell ref="I16:I17"/>
    <mergeCell ref="J16:M16"/>
    <mergeCell ref="A25:D25"/>
  </mergeCells>
  <phoneticPr fontId="4" type="noConversion"/>
  <printOptions horizontalCentered="1"/>
  <pageMargins left="0.39370078740157483" right="0.27559055118110237" top="1.1811023622047245" bottom="0.74803149606299213" header="0.31496062992125984" footer="0.31496062992125984"/>
  <pageSetup paperSize="9" scale="4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Курямбина Наталья Александрона</cp:lastModifiedBy>
  <cp:lastPrinted>2025-06-19T06:44:26Z</cp:lastPrinted>
  <dcterms:created xsi:type="dcterms:W3CDTF">2014-05-08T06:25:05Z</dcterms:created>
  <dcterms:modified xsi:type="dcterms:W3CDTF">2025-06-19T06:44:58Z</dcterms:modified>
</cp:coreProperties>
</file>